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075" windowHeight="11565" tabRatio="912"/>
  </bookViews>
  <sheets>
    <sheet name="APRESENTAÇÃO" sheetId="4" r:id="rId1"/>
    <sheet name="FORMADO em 2016 ou 2017" sheetId="5" r:id="rId2"/>
    <sheet name="FORMADO em 2015" sheetId="1" r:id="rId3"/>
    <sheet name="FORMADO entre 1988 e 2014" sheetId="9" r:id="rId4"/>
    <sheet name="FORMADO em 1987" sheetId="7" r:id="rId5"/>
    <sheet name="FORMADO antes de 1987" sheetId="10" r:id="rId6"/>
    <sheet name="REGISTRADO em 1977" sheetId="8" r:id="rId7"/>
    <sheet name="REGISTRADO antes de 1977" sheetId="11" r:id="rId8"/>
  </sheets>
  <calcPr calcId="145621"/>
</workbook>
</file>

<file path=xl/calcChain.xml><?xml version="1.0" encoding="utf-8"?>
<calcChain xmlns="http://schemas.openxmlformats.org/spreadsheetml/2006/main">
  <c r="C9" i="8" l="1"/>
  <c r="C10" i="8" s="1"/>
  <c r="C18" i="8" s="1"/>
  <c r="C15" i="8"/>
  <c r="C14" i="8"/>
  <c r="C11" i="7"/>
  <c r="C10" i="7" s="1"/>
  <c r="C16" i="7"/>
  <c r="C15" i="7"/>
  <c r="C17" i="5"/>
  <c r="C16" i="5"/>
  <c r="C10" i="5"/>
  <c r="C11" i="5" s="1"/>
  <c r="E11" i="1"/>
  <c r="C11" i="1" s="1"/>
  <c r="C10" i="1"/>
  <c r="C17" i="1"/>
  <c r="C16" i="1"/>
  <c r="C19" i="7" l="1"/>
  <c r="C20" i="5"/>
  <c r="E12" i="1"/>
  <c r="C12" i="1"/>
  <c r="C20" i="1" s="1"/>
</calcChain>
</file>

<file path=xl/sharedStrings.xml><?xml version="1.0" encoding="utf-8"?>
<sst xmlns="http://schemas.openxmlformats.org/spreadsheetml/2006/main" count="63" uniqueCount="38">
  <si>
    <t>Anuidade 2017</t>
  </si>
  <si>
    <t>Meses com desconto:</t>
  </si>
  <si>
    <t>Valor proporcional por mês</t>
  </si>
  <si>
    <t>Meses devidos:</t>
  </si>
  <si>
    <t>FORMADOS EM 2015</t>
  </si>
  <si>
    <t>Me formei no mês:</t>
  </si>
  <si>
    <t>Valor proporcional por mês com 50% de desconto</t>
  </si>
  <si>
    <t>FORMADOS EM 2016 OU 2017</t>
  </si>
  <si>
    <t>Meses sem desconto:</t>
  </si>
  <si>
    <t>Valor da minha anuidade em 2017</t>
  </si>
  <si>
    <t>Meu registro foi feito em 2017, no mês*:</t>
  </si>
  <si>
    <t>*Caso tenha feito seu registro em outro ano, deixe o valor igual a "1"</t>
  </si>
  <si>
    <t>Me formei em 2015, no mês:</t>
  </si>
  <si>
    <r>
      <t xml:space="preserve">Essa tabela é para quem se formou nos anos de 2016 ou 2017. 
Preencha apenas os campos em </t>
    </r>
    <r>
      <rPr>
        <b/>
        <sz val="11"/>
        <color theme="1"/>
        <rFont val="Calibri"/>
        <family val="2"/>
        <scheme val="minor"/>
      </rPr>
      <t>amarelo.</t>
    </r>
  </si>
  <si>
    <r>
      <t xml:space="preserve">Essa tabela é para quem se formou no ano de 2015. 
Preencha apenas os campos em </t>
    </r>
    <r>
      <rPr>
        <b/>
        <sz val="11"/>
        <color theme="1"/>
        <rFont val="Calibri"/>
        <family val="2"/>
        <scheme val="minor"/>
      </rPr>
      <t>amarelo.</t>
    </r>
  </si>
  <si>
    <t>FORMADOS EM 1987</t>
  </si>
  <si>
    <t>REGISTRADOS EM 1977</t>
  </si>
  <si>
    <t>Meu registro foi feito em 1977, no mês:</t>
  </si>
  <si>
    <r>
      <rPr>
        <b/>
        <sz val="11"/>
        <color theme="1"/>
        <rFont val="Calibri"/>
        <family val="2"/>
        <scheme val="minor"/>
      </rPr>
      <t>Atenção</t>
    </r>
    <r>
      <rPr>
        <sz val="11"/>
        <color theme="1"/>
        <rFont val="Calibri"/>
        <family val="2"/>
        <scheme val="minor"/>
      </rPr>
      <t xml:space="preserve">
Caso você possua períodos de registro interrompido ou suspenso, o seu caso deverá ser analisado para contabilização desses períodos. A isenção é concedida aos profissionais que possuem 40 anos de contribuição ao Conselho.</t>
    </r>
  </si>
  <si>
    <t>*Caso tenha feito seu registro em 2016, deixe o valor igual a "1"</t>
  </si>
  <si>
    <t>E-mail: atendimento@caubr.gov.br</t>
  </si>
  <si>
    <t>Telefones: 0800-883-0113 (ligações realizadas a partir de telefones fixos) e 4007-2613</t>
  </si>
  <si>
    <t>Atenciosamente,</t>
  </si>
  <si>
    <t>Chat: Atendimento Online (clique para acessar)</t>
  </si>
  <si>
    <t>FORMADOS ENTRE 1988 E 2014</t>
  </si>
  <si>
    <t xml:space="preserve">Essa tabela é para quem se formou entre os anos de 1988 e 2014. </t>
  </si>
  <si>
    <t>FORMADOS ANTES DE 1987</t>
  </si>
  <si>
    <t xml:space="preserve">Essa tabela é para quem se formou antes de 1987 e possui menos de 40 anos de contribuição. </t>
  </si>
  <si>
    <t>Mês</t>
  </si>
  <si>
    <t>Dúvidas?</t>
  </si>
  <si>
    <t>Entre em contato com um de nossos canais de atendimento:</t>
  </si>
  <si>
    <r>
      <rPr>
        <b/>
        <sz val="11"/>
        <color rgb="FF006666"/>
        <rFont val="Calibri"/>
        <family val="2"/>
        <scheme val="minor"/>
      </rPr>
      <t>Conselho de Arquitetura e Urbanismo do Brasil</t>
    </r>
    <r>
      <rPr>
        <sz val="11"/>
        <color rgb="FF006666"/>
        <rFont val="Calibri"/>
        <family val="2"/>
        <scheme val="minor"/>
      </rPr>
      <t xml:space="preserve">
</t>
    </r>
  </si>
  <si>
    <t>REGISTRADOS ANTES DE 1977</t>
  </si>
  <si>
    <t>ISENTO</t>
  </si>
  <si>
    <r>
      <t xml:space="preserve">
Caro(a) Arquiteto(a) e Urbanista,
Esta planilha foi desenvolvida para auxiliar no cálculo da sua anuidade de 2017.
</t>
    </r>
    <r>
      <rPr>
        <b/>
        <sz val="11"/>
        <color theme="1"/>
        <rFont val="Calibri"/>
        <family val="2"/>
        <scheme val="minor"/>
      </rPr>
      <t xml:space="preserve">Clique em um dos botões  abaixo de acordo com o seu ano de formatura ou de registro no Conselho, conforme o caso.
</t>
    </r>
    <r>
      <rPr>
        <sz val="11"/>
        <color theme="1"/>
        <rFont val="Calibri"/>
        <family val="2"/>
        <scheme val="minor"/>
      </rPr>
      <t xml:space="preserve">
O valor da anuidade é estabelecido pela Lei Federal Nº 12.378/2010 e corrigido anualmente conforme o Índice Nacional de Preços ao Consumidor - INPC, calculado pela Fundação Instituto Brasileiro de Geografia e Estatística - IBGE. As condições de pagamento da anuidade são regulamentadas pela Resolução Nº 121/2016.
</t>
    </r>
  </si>
  <si>
    <r>
      <t xml:space="preserve">Essa tabela é para quem se formou no ano de 1987.
Preencha apenas o campo em </t>
    </r>
    <r>
      <rPr>
        <b/>
        <sz val="11"/>
        <color theme="1"/>
        <rFont val="Calibri"/>
        <family val="2"/>
        <scheme val="minor"/>
      </rPr>
      <t>amarelo.</t>
    </r>
  </si>
  <si>
    <r>
      <t xml:space="preserve">Essa tabela é para quem se registrou nos antigos CREAs no ano de 1977.
Preencha apenas o campo em </t>
    </r>
    <r>
      <rPr>
        <b/>
        <sz val="11"/>
        <color theme="1"/>
        <rFont val="Calibri"/>
        <family val="2"/>
        <scheme val="minor"/>
      </rPr>
      <t>amarelo.</t>
    </r>
  </si>
  <si>
    <r>
      <t xml:space="preserve">Essa tabela é para quem se registrou no Conselho antes de 1977 e </t>
    </r>
    <r>
      <rPr>
        <b/>
        <sz val="11"/>
        <color theme="1"/>
        <rFont val="Calibri"/>
        <family val="2"/>
        <scheme val="minor"/>
      </rPr>
      <t>possui mais de 40 anos de contribuição</t>
    </r>
    <r>
      <rPr>
        <sz val="11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</si>
</sst>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rgb="FF00666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6666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8"/>
      <color rgb="FF00666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8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44" fontId="0" fillId="0" borderId="1" xfId="1" applyFont="1" applyBorder="1" applyProtection="1"/>
    <xf numFmtId="0" fontId="7" fillId="0" borderId="3" xfId="0" applyFont="1" applyBorder="1" applyProtection="1"/>
    <xf numFmtId="44" fontId="7" fillId="0" borderId="2" xfId="0" applyNumberFormat="1" applyFont="1" applyBorder="1" applyProtection="1"/>
    <xf numFmtId="0" fontId="7" fillId="0" borderId="2" xfId="0" applyFont="1" applyBorder="1" applyProtection="1"/>
    <xf numFmtId="164" fontId="7" fillId="0" borderId="3" xfId="0" applyNumberFormat="1" applyFont="1" applyBorder="1" applyProtection="1"/>
    <xf numFmtId="0" fontId="7" fillId="0" borderId="0" xfId="0" applyFont="1" applyBorder="1" applyProtection="1"/>
    <xf numFmtId="164" fontId="7" fillId="0" borderId="0" xfId="0" applyNumberFormat="1" applyFont="1" applyBorder="1" applyProtection="1"/>
    <xf numFmtId="0" fontId="4" fillId="0" borderId="2" xfId="0" applyFont="1" applyBorder="1" applyProtection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4" fontId="9" fillId="0" borderId="2" xfId="0" applyNumberFormat="1" applyFont="1" applyBorder="1" applyProtection="1"/>
    <xf numFmtId="0" fontId="10" fillId="0" borderId="0" xfId="2"/>
    <xf numFmtId="0" fontId="0" fillId="0" borderId="1" xfId="0" applyBorder="1" applyAlignment="1">
      <alignment wrapText="1"/>
    </xf>
    <xf numFmtId="0" fontId="6" fillId="0" borderId="3" xfId="0" applyFont="1" applyBorder="1" applyAlignment="1">
      <alignment wrapText="1"/>
    </xf>
    <xf numFmtId="0" fontId="11" fillId="0" borderId="0" xfId="0" applyFont="1"/>
    <xf numFmtId="0" fontId="11" fillId="4" borderId="0" xfId="0" applyFont="1" applyFill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 applyProtection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ORMADO em 1987'!A1"/><Relationship Id="rId7" Type="http://schemas.openxmlformats.org/officeDocument/2006/relationships/hyperlink" Target="#'FORMADO antes de 1987'!A1"/><Relationship Id="rId2" Type="http://schemas.openxmlformats.org/officeDocument/2006/relationships/hyperlink" Target="#'FORMADO em 2016 ou 2017'!A1"/><Relationship Id="rId1" Type="http://schemas.openxmlformats.org/officeDocument/2006/relationships/image" Target="../media/image1.png"/><Relationship Id="rId6" Type="http://schemas.openxmlformats.org/officeDocument/2006/relationships/hyperlink" Target="#'FORMADO entre 1988 e 2014'!A1"/><Relationship Id="rId5" Type="http://schemas.openxmlformats.org/officeDocument/2006/relationships/hyperlink" Target="#'FORMADO em 2015'!A1"/><Relationship Id="rId4" Type="http://schemas.openxmlformats.org/officeDocument/2006/relationships/hyperlink" Target="#'REGISTRADO em 1977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2</xdr:col>
      <xdr:colOff>120027</xdr:colOff>
      <xdr:row>0</xdr:row>
      <xdr:rowOff>1483617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6111252" cy="1274067"/>
        </a:xfrm>
        <a:prstGeom prst="rect">
          <a:avLst/>
        </a:prstGeom>
      </xdr:spPr>
    </xdr:pic>
    <xdr:clientData/>
  </xdr:twoCellAnchor>
  <xdr:twoCellAnchor>
    <xdr:from>
      <xdr:col>0</xdr:col>
      <xdr:colOff>447674</xdr:colOff>
      <xdr:row>2</xdr:row>
      <xdr:rowOff>1485899</xdr:rowOff>
    </xdr:from>
    <xdr:to>
      <xdr:col>1</xdr:col>
      <xdr:colOff>1420949</xdr:colOff>
      <xdr:row>2</xdr:row>
      <xdr:rowOff>1989899</xdr:rowOff>
    </xdr:to>
    <xdr:sp macro="" textlink="">
      <xdr:nvSpPr>
        <xdr:cNvPr id="4" name="Retângulo de cantos arredondados 3">
          <a:hlinkClick xmlns:r="http://schemas.openxmlformats.org/officeDocument/2006/relationships" r:id="rId2"/>
        </xdr:cNvPr>
        <xdr:cNvSpPr/>
      </xdr:nvSpPr>
      <xdr:spPr>
        <a:xfrm>
          <a:off x="447674" y="3190874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em 2016 ou 2017</a:t>
          </a:r>
        </a:p>
      </xdr:txBody>
    </xdr:sp>
    <xdr:clientData/>
  </xdr:twoCellAnchor>
  <xdr:twoCellAnchor>
    <xdr:from>
      <xdr:col>1</xdr:col>
      <xdr:colOff>4761</xdr:colOff>
      <xdr:row>2</xdr:row>
      <xdr:rowOff>2085975</xdr:rowOff>
    </xdr:from>
    <xdr:to>
      <xdr:col>1</xdr:col>
      <xdr:colOff>1444761</xdr:colOff>
      <xdr:row>2</xdr:row>
      <xdr:rowOff>2589975</xdr:rowOff>
    </xdr:to>
    <xdr:sp macro="" textlink="">
      <xdr:nvSpPr>
        <xdr:cNvPr id="5" name="Retângulo de cantos arredondados 4">
          <a:hlinkClick xmlns:r="http://schemas.openxmlformats.org/officeDocument/2006/relationships" r:id="rId3"/>
        </xdr:cNvPr>
        <xdr:cNvSpPr/>
      </xdr:nvSpPr>
      <xdr:spPr>
        <a:xfrm>
          <a:off x="471486" y="3790950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em  1987</a:t>
          </a:r>
        </a:p>
      </xdr:txBody>
    </xdr:sp>
    <xdr:clientData/>
  </xdr:twoCellAnchor>
  <xdr:twoCellAnchor>
    <xdr:from>
      <xdr:col>1</xdr:col>
      <xdr:colOff>3771898</xdr:colOff>
      <xdr:row>2</xdr:row>
      <xdr:rowOff>2085975</xdr:rowOff>
    </xdr:from>
    <xdr:to>
      <xdr:col>1</xdr:col>
      <xdr:colOff>5211898</xdr:colOff>
      <xdr:row>2</xdr:row>
      <xdr:rowOff>2589975</xdr:rowOff>
    </xdr:to>
    <xdr:sp macro="" textlink="">
      <xdr:nvSpPr>
        <xdr:cNvPr id="8" name="Retângulo de cantos arredondados 7">
          <a:hlinkClick xmlns:r="http://schemas.openxmlformats.org/officeDocument/2006/relationships" r:id="rId4"/>
        </xdr:cNvPr>
        <xdr:cNvSpPr/>
      </xdr:nvSpPr>
      <xdr:spPr>
        <a:xfrm>
          <a:off x="4238623" y="3790950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Registrado em 1977</a:t>
          </a:r>
        </a:p>
      </xdr:txBody>
    </xdr:sp>
    <xdr:clientData/>
  </xdr:twoCellAnchor>
  <xdr:twoCellAnchor>
    <xdr:from>
      <xdr:col>1</xdr:col>
      <xdr:colOff>1904998</xdr:colOff>
      <xdr:row>2</xdr:row>
      <xdr:rowOff>1485899</xdr:rowOff>
    </xdr:from>
    <xdr:to>
      <xdr:col>1</xdr:col>
      <xdr:colOff>3344998</xdr:colOff>
      <xdr:row>2</xdr:row>
      <xdr:rowOff>1989899</xdr:rowOff>
    </xdr:to>
    <xdr:sp macro="" textlink="">
      <xdr:nvSpPr>
        <xdr:cNvPr id="11" name="Retângulo de cantos arredondados 10">
          <a:hlinkClick xmlns:r="http://schemas.openxmlformats.org/officeDocument/2006/relationships" r:id="rId5"/>
        </xdr:cNvPr>
        <xdr:cNvSpPr/>
      </xdr:nvSpPr>
      <xdr:spPr>
        <a:xfrm>
          <a:off x="2371723" y="3190874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em 2015</a:t>
          </a:r>
        </a:p>
      </xdr:txBody>
    </xdr:sp>
    <xdr:clientData/>
  </xdr:twoCellAnchor>
  <xdr:twoCellAnchor>
    <xdr:from>
      <xdr:col>1</xdr:col>
      <xdr:colOff>3771898</xdr:colOff>
      <xdr:row>2</xdr:row>
      <xdr:rowOff>1485899</xdr:rowOff>
    </xdr:from>
    <xdr:to>
      <xdr:col>1</xdr:col>
      <xdr:colOff>5211898</xdr:colOff>
      <xdr:row>2</xdr:row>
      <xdr:rowOff>1989899</xdr:rowOff>
    </xdr:to>
    <xdr:sp macro="" textlink="">
      <xdr:nvSpPr>
        <xdr:cNvPr id="14" name="Retângulo de cantos arredondados 13">
          <a:hlinkClick xmlns:r="http://schemas.openxmlformats.org/officeDocument/2006/relationships" r:id="rId6"/>
        </xdr:cNvPr>
        <xdr:cNvSpPr/>
      </xdr:nvSpPr>
      <xdr:spPr>
        <a:xfrm>
          <a:off x="4238623" y="3190874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 entre 1988 e 2014</a:t>
          </a:r>
        </a:p>
      </xdr:txBody>
    </xdr:sp>
    <xdr:clientData/>
  </xdr:twoCellAnchor>
  <xdr:twoCellAnchor>
    <xdr:from>
      <xdr:col>1</xdr:col>
      <xdr:colOff>1904998</xdr:colOff>
      <xdr:row>2</xdr:row>
      <xdr:rowOff>2085975</xdr:rowOff>
    </xdr:from>
    <xdr:to>
      <xdr:col>1</xdr:col>
      <xdr:colOff>3344998</xdr:colOff>
      <xdr:row>2</xdr:row>
      <xdr:rowOff>2589975</xdr:rowOff>
    </xdr:to>
    <xdr:sp macro="" textlink="">
      <xdr:nvSpPr>
        <xdr:cNvPr id="17" name="Retângulo de cantos arredondados 16">
          <a:hlinkClick xmlns:r="http://schemas.openxmlformats.org/officeDocument/2006/relationships" r:id="rId7"/>
        </xdr:cNvPr>
        <xdr:cNvSpPr/>
      </xdr:nvSpPr>
      <xdr:spPr>
        <a:xfrm>
          <a:off x="2371723" y="3790950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 antes de 1987</a:t>
          </a:r>
        </a:p>
      </xdr:txBody>
    </xdr:sp>
    <xdr:clientData/>
  </xdr:twoCellAnchor>
  <xdr:twoCellAnchor>
    <xdr:from>
      <xdr:col>1</xdr:col>
      <xdr:colOff>1904998</xdr:colOff>
      <xdr:row>2</xdr:row>
      <xdr:rowOff>2724150</xdr:rowOff>
    </xdr:from>
    <xdr:to>
      <xdr:col>1</xdr:col>
      <xdr:colOff>3344998</xdr:colOff>
      <xdr:row>2</xdr:row>
      <xdr:rowOff>3228150</xdr:rowOff>
    </xdr:to>
    <xdr:sp macro="" textlink="">
      <xdr:nvSpPr>
        <xdr:cNvPr id="18" name="Retângulo de cantos arredondados 17">
          <a:hlinkClick xmlns:r="http://schemas.openxmlformats.org/officeDocument/2006/relationships" r:id="rId4"/>
        </xdr:cNvPr>
        <xdr:cNvSpPr/>
      </xdr:nvSpPr>
      <xdr:spPr>
        <a:xfrm>
          <a:off x="2371723" y="4429125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Registrado antes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de </a:t>
          </a:r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1977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645263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3</xdr:col>
      <xdr:colOff>361949</xdr:colOff>
      <xdr:row>3</xdr:row>
      <xdr:rowOff>228600</xdr:rowOff>
    </xdr:from>
    <xdr:to>
      <xdr:col>5</xdr:col>
      <xdr:colOff>533400</xdr:colOff>
      <xdr:row>8</xdr:row>
      <xdr:rowOff>95250</xdr:rowOff>
    </xdr:to>
    <xdr:sp macro="" textlink="">
      <xdr:nvSpPr>
        <xdr:cNvPr id="3" name="Texto explicativo retangular com cantos arredondados 2"/>
        <xdr:cNvSpPr/>
      </xdr:nvSpPr>
      <xdr:spPr>
        <a:xfrm>
          <a:off x="5495924" y="2505075"/>
          <a:ext cx="2114551" cy="895350"/>
        </a:xfrm>
        <a:prstGeom prst="wedgeRoundRectCallout">
          <a:avLst>
            <a:gd name="adj1" fmla="val -67680"/>
            <a:gd name="adj2" fmla="val 8195"/>
            <a:gd name="adj3" fmla="val 1666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ESCOLHA O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NÚMERO CORRESPONDENTE AO 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SEU MÊS DE REGISTRO NO CONSELHO.</a:t>
          </a:r>
          <a:endParaRPr lang="pt-BR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304800</xdr:colOff>
      <xdr:row>22</xdr:row>
      <xdr:rowOff>93888</xdr:rowOff>
    </xdr:from>
    <xdr:to>
      <xdr:col>1</xdr:col>
      <xdr:colOff>2604407</xdr:colOff>
      <xdr:row>24</xdr:row>
      <xdr:rowOff>53067</xdr:rowOff>
    </xdr:to>
    <xdr:sp macro="" textlink="">
      <xdr:nvSpPr>
        <xdr:cNvPr id="6" name="CaixaDeTexto 5">
          <a:hlinkClick xmlns:r="http://schemas.openxmlformats.org/officeDocument/2006/relationships" r:id="rId2"/>
        </xdr:cNvPr>
        <xdr:cNvSpPr txBox="1"/>
      </xdr:nvSpPr>
      <xdr:spPr>
        <a:xfrm>
          <a:off x="971550" y="6170838"/>
          <a:ext cx="2299607" cy="3401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Voltar</a:t>
          </a:r>
          <a:r>
            <a:rPr lang="pt-BR" sz="1100" baseline="0"/>
            <a:t> ao início</a:t>
          </a:r>
          <a:endParaRPr lang="pt-BR" sz="1100"/>
        </a:p>
      </xdr:txBody>
    </xdr:sp>
    <xdr:clientData/>
  </xdr:twoCellAnchor>
  <xdr:twoCellAnchor>
    <xdr:from>
      <xdr:col>0</xdr:col>
      <xdr:colOff>619124</xdr:colOff>
      <xdr:row>21</xdr:row>
      <xdr:rowOff>190499</xdr:rowOff>
    </xdr:from>
    <xdr:to>
      <xdr:col>1</xdr:col>
      <xdr:colOff>438150</xdr:colOff>
      <xdr:row>24</xdr:row>
      <xdr:rowOff>104775</xdr:rowOff>
    </xdr:to>
    <xdr:sp macro="" textlink="">
      <xdr:nvSpPr>
        <xdr:cNvPr id="8" name="Divisa 7">
          <a:hlinkClick xmlns:r="http://schemas.openxmlformats.org/officeDocument/2006/relationships" r:id="rId2"/>
        </xdr:cNvPr>
        <xdr:cNvSpPr/>
      </xdr:nvSpPr>
      <xdr:spPr>
        <a:xfrm rot="10800000">
          <a:off x="619124" y="6076949"/>
          <a:ext cx="485776" cy="485776"/>
        </a:xfrm>
        <a:prstGeom prst="chevron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3</xdr:col>
      <xdr:colOff>862977</xdr:colOff>
      <xdr:row>0</xdr:row>
      <xdr:rowOff>1483617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6111252" cy="1274067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3</xdr:row>
      <xdr:rowOff>200024</xdr:rowOff>
    </xdr:from>
    <xdr:to>
      <xdr:col>6</xdr:col>
      <xdr:colOff>1276351</xdr:colOff>
      <xdr:row>8</xdr:row>
      <xdr:rowOff>85725</xdr:rowOff>
    </xdr:to>
    <xdr:sp macro="" textlink="">
      <xdr:nvSpPr>
        <xdr:cNvPr id="3" name="Texto explicativo retangular com cantos arredondados 2"/>
        <xdr:cNvSpPr/>
      </xdr:nvSpPr>
      <xdr:spPr>
        <a:xfrm>
          <a:off x="5619750" y="2476499"/>
          <a:ext cx="2114551" cy="914401"/>
        </a:xfrm>
        <a:prstGeom prst="wedgeRoundRectCallout">
          <a:avLst>
            <a:gd name="adj1" fmla="val -67680"/>
            <a:gd name="adj2" fmla="val -655"/>
            <a:gd name="adj3" fmla="val 1666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ESCOLHA O NÚMERO CORRESPONDENTE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AO 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SEU MÊS DE FORMATURA E AO MÊS DE REGISTRO NO CONSELHO.</a:t>
          </a:r>
          <a:endParaRPr lang="pt-BR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304801</xdr:colOff>
      <xdr:row>22</xdr:row>
      <xdr:rowOff>93889</xdr:rowOff>
    </xdr:from>
    <xdr:to>
      <xdr:col>1</xdr:col>
      <xdr:colOff>2604408</xdr:colOff>
      <xdr:row>24</xdr:row>
      <xdr:rowOff>53068</xdr:rowOff>
    </xdr:to>
    <xdr:sp macro="" textlink="">
      <xdr:nvSpPr>
        <xdr:cNvPr id="24" name="CaixaDeTexto 23">
          <a:hlinkClick xmlns:r="http://schemas.openxmlformats.org/officeDocument/2006/relationships" r:id="rId2"/>
        </xdr:cNvPr>
        <xdr:cNvSpPr txBox="1"/>
      </xdr:nvSpPr>
      <xdr:spPr>
        <a:xfrm>
          <a:off x="971551" y="61708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619125</xdr:colOff>
      <xdr:row>22</xdr:row>
      <xdr:rowOff>0</xdr:rowOff>
    </xdr:from>
    <xdr:to>
      <xdr:col>1</xdr:col>
      <xdr:colOff>438151</xdr:colOff>
      <xdr:row>24</xdr:row>
      <xdr:rowOff>104776</xdr:rowOff>
    </xdr:to>
    <xdr:sp macro="" textlink="">
      <xdr:nvSpPr>
        <xdr:cNvPr id="25" name="Divisa 24">
          <a:hlinkClick xmlns:r="http://schemas.openxmlformats.org/officeDocument/2006/relationships" r:id="rId2"/>
        </xdr:cNvPr>
        <xdr:cNvSpPr/>
      </xdr:nvSpPr>
      <xdr:spPr>
        <a:xfrm rot="10800000">
          <a:off x="619125" y="60769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1</xdr:col>
      <xdr:colOff>352426</xdr:colOff>
      <xdr:row>9</xdr:row>
      <xdr:rowOff>93889</xdr:rowOff>
    </xdr:from>
    <xdr:to>
      <xdr:col>1</xdr:col>
      <xdr:colOff>2652033</xdr:colOff>
      <xdr:row>11</xdr:row>
      <xdr:rowOff>53068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1019176" y="36943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485776</xdr:colOff>
      <xdr:row>11</xdr:row>
      <xdr:rowOff>104776</xdr:rowOff>
    </xdr:to>
    <xdr:sp macro="" textlink="">
      <xdr:nvSpPr>
        <xdr:cNvPr id="6" name="Divisa 5">
          <a:hlinkClick xmlns:r="http://schemas.openxmlformats.org/officeDocument/2006/relationships" r:id="rId2"/>
        </xdr:cNvPr>
        <xdr:cNvSpPr/>
      </xdr:nvSpPr>
      <xdr:spPr>
        <a:xfrm rot="10800000">
          <a:off x="666750" y="36004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3</xdr:row>
      <xdr:rowOff>142874</xdr:rowOff>
    </xdr:from>
    <xdr:to>
      <xdr:col>5</xdr:col>
      <xdr:colOff>542926</xdr:colOff>
      <xdr:row>7</xdr:row>
      <xdr:rowOff>38099</xdr:rowOff>
    </xdr:to>
    <xdr:sp macro="" textlink="">
      <xdr:nvSpPr>
        <xdr:cNvPr id="4" name="Texto explicativo retangular com cantos arredondados 3"/>
        <xdr:cNvSpPr/>
      </xdr:nvSpPr>
      <xdr:spPr>
        <a:xfrm>
          <a:off x="5619750" y="2419349"/>
          <a:ext cx="2114551" cy="733425"/>
        </a:xfrm>
        <a:prstGeom prst="wedgeRoundRectCallout">
          <a:avLst>
            <a:gd name="adj1" fmla="val -67680"/>
            <a:gd name="adj2" fmla="val 8195"/>
            <a:gd name="adj3" fmla="val 1666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ESCOLHA O NÚMERO CORRESPONDENTE AO 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SEU MÊS DE FORMATURA. </a:t>
          </a:r>
          <a:endParaRPr lang="pt-BR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352426</xdr:colOff>
      <xdr:row>22</xdr:row>
      <xdr:rowOff>93889</xdr:rowOff>
    </xdr:from>
    <xdr:to>
      <xdr:col>1</xdr:col>
      <xdr:colOff>2652033</xdr:colOff>
      <xdr:row>24</xdr:row>
      <xdr:rowOff>53068</xdr:rowOff>
    </xdr:to>
    <xdr:sp macro="" textlink="">
      <xdr:nvSpPr>
        <xdr:cNvPr id="7" name="CaixaDeTexto 6">
          <a:hlinkClick xmlns:r="http://schemas.openxmlformats.org/officeDocument/2006/relationships" r:id="rId2"/>
        </xdr:cNvPr>
        <xdr:cNvSpPr txBox="1"/>
      </xdr:nvSpPr>
      <xdr:spPr>
        <a:xfrm>
          <a:off x="1019176" y="61708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485776</xdr:colOff>
      <xdr:row>24</xdr:row>
      <xdr:rowOff>104776</xdr:rowOff>
    </xdr:to>
    <xdr:sp macro="" textlink="">
      <xdr:nvSpPr>
        <xdr:cNvPr id="8" name="Divisa 7">
          <a:hlinkClick xmlns:r="http://schemas.openxmlformats.org/officeDocument/2006/relationships" r:id="rId2"/>
        </xdr:cNvPr>
        <xdr:cNvSpPr/>
      </xdr:nvSpPr>
      <xdr:spPr>
        <a:xfrm rot="10800000">
          <a:off x="666750" y="60769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1</xdr:col>
      <xdr:colOff>352426</xdr:colOff>
      <xdr:row>9</xdr:row>
      <xdr:rowOff>93889</xdr:rowOff>
    </xdr:from>
    <xdr:to>
      <xdr:col>1</xdr:col>
      <xdr:colOff>2652033</xdr:colOff>
      <xdr:row>11</xdr:row>
      <xdr:rowOff>53068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1019176" y="36943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485776</xdr:colOff>
      <xdr:row>11</xdr:row>
      <xdr:rowOff>104776</xdr:rowOff>
    </xdr:to>
    <xdr:sp macro="" textlink="">
      <xdr:nvSpPr>
        <xdr:cNvPr id="6" name="Divisa 5">
          <a:hlinkClick xmlns:r="http://schemas.openxmlformats.org/officeDocument/2006/relationships" r:id="rId2"/>
        </xdr:cNvPr>
        <xdr:cNvSpPr/>
      </xdr:nvSpPr>
      <xdr:spPr>
        <a:xfrm rot="10800000">
          <a:off x="666750" y="36004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3</xdr:row>
      <xdr:rowOff>38100</xdr:rowOff>
    </xdr:from>
    <xdr:to>
      <xdr:col>5</xdr:col>
      <xdr:colOff>514351</xdr:colOff>
      <xdr:row>7</xdr:row>
      <xdr:rowOff>95250</xdr:rowOff>
    </xdr:to>
    <xdr:sp macro="" textlink="">
      <xdr:nvSpPr>
        <xdr:cNvPr id="4" name="Texto explicativo retangular com cantos arredondados 3"/>
        <xdr:cNvSpPr/>
      </xdr:nvSpPr>
      <xdr:spPr>
        <a:xfrm>
          <a:off x="5591175" y="2314575"/>
          <a:ext cx="2114551" cy="895350"/>
        </a:xfrm>
        <a:prstGeom prst="wedgeRoundRectCallout">
          <a:avLst>
            <a:gd name="adj1" fmla="val -67680"/>
            <a:gd name="adj2" fmla="val 8195"/>
            <a:gd name="adj3" fmla="val 1666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ESCOLHA O NÚMERO CORRESPONDENTE AO 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SEU MÊS DE REGISTRO NO CONSELHO.</a:t>
          </a:r>
          <a:endParaRPr lang="pt-BR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352426</xdr:colOff>
      <xdr:row>23</xdr:row>
      <xdr:rowOff>93889</xdr:rowOff>
    </xdr:from>
    <xdr:to>
      <xdr:col>1</xdr:col>
      <xdr:colOff>2652033</xdr:colOff>
      <xdr:row>25</xdr:row>
      <xdr:rowOff>53068</xdr:rowOff>
    </xdr:to>
    <xdr:sp macro="" textlink="">
      <xdr:nvSpPr>
        <xdr:cNvPr id="7" name="CaixaDeTexto 6">
          <a:hlinkClick xmlns:r="http://schemas.openxmlformats.org/officeDocument/2006/relationships" r:id="rId2"/>
        </xdr:cNvPr>
        <xdr:cNvSpPr txBox="1"/>
      </xdr:nvSpPr>
      <xdr:spPr>
        <a:xfrm>
          <a:off x="1019176" y="71233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485776</xdr:colOff>
      <xdr:row>25</xdr:row>
      <xdr:rowOff>104776</xdr:rowOff>
    </xdr:to>
    <xdr:sp macro="" textlink="">
      <xdr:nvSpPr>
        <xdr:cNvPr id="8" name="Divisa 7">
          <a:hlinkClick xmlns:r="http://schemas.openxmlformats.org/officeDocument/2006/relationships" r:id="rId2"/>
        </xdr:cNvPr>
        <xdr:cNvSpPr/>
      </xdr:nvSpPr>
      <xdr:spPr>
        <a:xfrm rot="10800000">
          <a:off x="666750" y="70294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1</xdr:col>
      <xdr:colOff>352426</xdr:colOff>
      <xdr:row>9</xdr:row>
      <xdr:rowOff>93889</xdr:rowOff>
    </xdr:from>
    <xdr:to>
      <xdr:col>1</xdr:col>
      <xdr:colOff>2652033</xdr:colOff>
      <xdr:row>11</xdr:row>
      <xdr:rowOff>53068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1019176" y="36943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485776</xdr:colOff>
      <xdr:row>11</xdr:row>
      <xdr:rowOff>104776</xdr:rowOff>
    </xdr:to>
    <xdr:sp macro="" textlink="">
      <xdr:nvSpPr>
        <xdr:cNvPr id="4" name="Divisa 3">
          <a:hlinkClick xmlns:r="http://schemas.openxmlformats.org/officeDocument/2006/relationships" r:id="rId2"/>
        </xdr:cNvPr>
        <xdr:cNvSpPr/>
      </xdr:nvSpPr>
      <xdr:spPr>
        <a:xfrm rot="10800000">
          <a:off x="666750" y="36004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ubr.isocrm.com.br/caubr/hiso_loginchat.aspx?1,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F3" sqref="F3"/>
    </sheetView>
  </sheetViews>
  <sheetFormatPr defaultRowHeight="15" x14ac:dyDescent="0.25"/>
  <cols>
    <col min="1" max="1" width="7" customWidth="1"/>
    <col min="2" max="2" width="82.85546875" customWidth="1"/>
    <col min="3" max="3" width="7.5703125" customWidth="1"/>
    <col min="4" max="4" width="44.5703125" customWidth="1"/>
    <col min="5" max="5" width="15.7109375" style="1" bestFit="1" customWidth="1"/>
    <col min="6" max="6" width="28" customWidth="1"/>
    <col min="7" max="7" width="10.5703125" bestFit="1" customWidth="1"/>
    <col min="8" max="8" width="3.5703125" customWidth="1"/>
    <col min="9" max="9" width="20.28515625" bestFit="1" customWidth="1"/>
  </cols>
  <sheetData>
    <row r="1" spans="1:4" ht="119.25" customHeight="1" x14ac:dyDescent="0.25"/>
    <row r="3" spans="1:4" ht="345" x14ac:dyDescent="0.25">
      <c r="A3" s="4"/>
      <c r="B3" s="31" t="s">
        <v>34</v>
      </c>
      <c r="C3" s="2"/>
      <c r="D3" s="2"/>
    </row>
    <row r="4" spans="1:4" x14ac:dyDescent="0.25">
      <c r="A4" s="3"/>
      <c r="B4" s="36" t="s">
        <v>29</v>
      </c>
      <c r="C4" s="2"/>
      <c r="D4" s="2"/>
    </row>
    <row r="5" spans="1:4" x14ac:dyDescent="0.25">
      <c r="A5" s="3"/>
      <c r="B5" s="35" t="s">
        <v>30</v>
      </c>
      <c r="C5" s="2"/>
      <c r="D5" s="2"/>
    </row>
    <row r="6" spans="1:4" x14ac:dyDescent="0.25">
      <c r="B6" s="30" t="s">
        <v>23</v>
      </c>
    </row>
    <row r="7" spans="1:4" x14ac:dyDescent="0.25">
      <c r="B7" t="s">
        <v>20</v>
      </c>
    </row>
    <row r="8" spans="1:4" x14ac:dyDescent="0.25">
      <c r="B8" t="s">
        <v>21</v>
      </c>
    </row>
    <row r="10" spans="1:4" x14ac:dyDescent="0.25">
      <c r="B10" t="s">
        <v>22</v>
      </c>
    </row>
    <row r="11" spans="1:4" ht="30" x14ac:dyDescent="0.25">
      <c r="A11" s="5"/>
      <c r="B11" s="32" t="s">
        <v>31</v>
      </c>
    </row>
  </sheetData>
  <sheetProtection password="C2E1" sheet="1" objects="1" scenarios="1" selectLockedCells="1"/>
  <hyperlinks>
    <hyperlink ref="B6" r:id="rId1"/>
  </hyperlinks>
  <pageMargins left="0.511811024" right="0.511811024" top="0.78740157499999996" bottom="0.78740157499999996" header="0.31496062000000002" footer="0.31496062000000002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57"/>
  <sheetViews>
    <sheetView showGridLines="0" zoomScaleNormal="100" workbookViewId="0">
      <selection activeCell="C7" sqref="C7"/>
    </sheetView>
  </sheetViews>
  <sheetFormatPr defaultRowHeight="15" x14ac:dyDescent="0.25"/>
  <cols>
    <col min="1" max="1" width="10" customWidth="1"/>
    <col min="2" max="2" width="51.42578125" customWidth="1"/>
    <col min="3" max="3" width="20.5703125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8" t="s">
        <v>13</v>
      </c>
      <c r="B2" s="38"/>
      <c r="C2" s="38"/>
      <c r="D2" s="38"/>
      <c r="E2" s="28"/>
    </row>
    <row r="4" spans="1:5" ht="21" x14ac:dyDescent="0.35">
      <c r="B4" s="37" t="s">
        <v>7</v>
      </c>
      <c r="C4" s="37"/>
      <c r="D4" s="2"/>
    </row>
    <row r="5" spans="1:5" x14ac:dyDescent="0.25">
      <c r="B5" s="3"/>
      <c r="C5" s="3"/>
    </row>
    <row r="6" spans="1:5" x14ac:dyDescent="0.25">
      <c r="B6" s="3"/>
      <c r="C6" s="3"/>
    </row>
    <row r="7" spans="1:5" x14ac:dyDescent="0.25">
      <c r="B7" s="6" t="s">
        <v>10</v>
      </c>
      <c r="C7" s="27">
        <v>1</v>
      </c>
    </row>
    <row r="8" spans="1:5" x14ac:dyDescent="0.25">
      <c r="B8" s="7" t="s">
        <v>19</v>
      </c>
      <c r="C8" s="8"/>
      <c r="D8" s="9"/>
    </row>
    <row r="9" spans="1:5" x14ac:dyDescent="0.25">
      <c r="B9" s="11"/>
      <c r="C9" s="8"/>
      <c r="D9" s="9"/>
    </row>
    <row r="10" spans="1:5" x14ac:dyDescent="0.25">
      <c r="B10" s="12" t="s">
        <v>3</v>
      </c>
      <c r="C10" s="13">
        <f>(12-C7+1)</f>
        <v>12</v>
      </c>
      <c r="D10" s="9"/>
    </row>
    <row r="11" spans="1:5" x14ac:dyDescent="0.25">
      <c r="B11" s="15" t="s">
        <v>1</v>
      </c>
      <c r="C11" s="16">
        <f>C10</f>
        <v>12</v>
      </c>
      <c r="D11" s="9"/>
    </row>
    <row r="12" spans="1:5" x14ac:dyDescent="0.25">
      <c r="B12" s="10"/>
      <c r="C12" s="10"/>
      <c r="D12" s="9"/>
    </row>
    <row r="13" spans="1:5" x14ac:dyDescent="0.25">
      <c r="B13" s="10"/>
      <c r="C13" s="10"/>
      <c r="D13" s="9"/>
    </row>
    <row r="14" spans="1:5" x14ac:dyDescent="0.25">
      <c r="B14" s="10"/>
      <c r="C14" s="10"/>
      <c r="D14" s="9"/>
    </row>
    <row r="15" spans="1:5" x14ac:dyDescent="0.25">
      <c r="B15" s="12" t="s">
        <v>0</v>
      </c>
      <c r="C15" s="17">
        <v>523.6</v>
      </c>
      <c r="D15" s="9"/>
    </row>
    <row r="16" spans="1:5" x14ac:dyDescent="0.25">
      <c r="B16" s="18" t="s">
        <v>2</v>
      </c>
      <c r="C16" s="19">
        <f>C15/12</f>
        <v>43.633333333333333</v>
      </c>
      <c r="D16" s="9"/>
    </row>
    <row r="17" spans="2:4" x14ac:dyDescent="0.25">
      <c r="B17" s="20" t="s">
        <v>6</v>
      </c>
      <c r="C17" s="21">
        <f>C15/24</f>
        <v>21.816666666666666</v>
      </c>
      <c r="D17" s="9"/>
    </row>
    <row r="18" spans="2:4" x14ac:dyDescent="0.25">
      <c r="B18" s="22"/>
      <c r="C18" s="23"/>
      <c r="D18" s="9"/>
    </row>
    <row r="19" spans="2:4" x14ac:dyDescent="0.25">
      <c r="B19" s="10"/>
      <c r="C19" s="10"/>
      <c r="D19" s="9"/>
    </row>
    <row r="20" spans="2:4" ht="23.25" x14ac:dyDescent="0.35">
      <c r="B20" s="24" t="s">
        <v>9</v>
      </c>
      <c r="C20" s="29">
        <f>C17*C10</f>
        <v>261.8</v>
      </c>
      <c r="D20" s="9"/>
    </row>
    <row r="22" spans="2:4" x14ac:dyDescent="0.25">
      <c r="D22" s="2"/>
    </row>
    <row r="1048545" spans="2:2" x14ac:dyDescent="0.25">
      <c r="B1048545" s="33" t="s">
        <v>28</v>
      </c>
    </row>
    <row r="1048546" spans="2:2" x14ac:dyDescent="0.25">
      <c r="B1048546" s="33">
        <v>1</v>
      </c>
    </row>
    <row r="1048547" spans="2:2" x14ac:dyDescent="0.25">
      <c r="B1048547" s="33">
        <v>2</v>
      </c>
    </row>
    <row r="1048548" spans="2:2" x14ac:dyDescent="0.25">
      <c r="B1048548" s="33">
        <v>3</v>
      </c>
    </row>
    <row r="1048549" spans="2:2" x14ac:dyDescent="0.25">
      <c r="B1048549" s="33">
        <v>4</v>
      </c>
    </row>
    <row r="1048550" spans="2:2" x14ac:dyDescent="0.25">
      <c r="B1048550" s="33">
        <v>5</v>
      </c>
    </row>
    <row r="1048551" spans="2:2" x14ac:dyDescent="0.25">
      <c r="B1048551" s="33">
        <v>6</v>
      </c>
    </row>
    <row r="1048552" spans="2:2" x14ac:dyDescent="0.25">
      <c r="B1048552" s="33">
        <v>7</v>
      </c>
    </row>
    <row r="1048553" spans="2:2" x14ac:dyDescent="0.25">
      <c r="B1048553" s="33">
        <v>8</v>
      </c>
    </row>
    <row r="1048554" spans="2:2" x14ac:dyDescent="0.25">
      <c r="B1048554" s="33">
        <v>9</v>
      </c>
    </row>
    <row r="1048555" spans="2:2" x14ac:dyDescent="0.25">
      <c r="B1048555" s="33">
        <v>10</v>
      </c>
    </row>
    <row r="1048556" spans="2:2" x14ac:dyDescent="0.25">
      <c r="B1048556" s="33">
        <v>11</v>
      </c>
    </row>
    <row r="1048557" spans="2:2" x14ac:dyDescent="0.25">
      <c r="B1048557" s="33">
        <v>12</v>
      </c>
    </row>
  </sheetData>
  <sheetProtection password="C2E1" sheet="1" objects="1" scenarios="1" selectLockedCells="1"/>
  <mergeCells count="2">
    <mergeCell ref="B4:C4"/>
    <mergeCell ref="A2:D2"/>
  </mergeCells>
  <dataValidations count="1">
    <dataValidation type="list" errorStyle="warning" showInputMessage="1" showErrorMessage="1" error="O valor inserido não corresponde a um mês do ano." sqref="C7">
      <formula1>$B$1048546:$B$1048557</formula1>
    </dataValidation>
  </dataValidation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0"/>
  <sheetViews>
    <sheetView showGridLines="0" workbookViewId="0">
      <selection activeCell="C7" sqref="C7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4.5703125" customWidth="1"/>
    <col min="5" max="5" width="10.5703125" hidden="1" customWidth="1"/>
    <col min="6" max="6" width="3.5703125" customWidth="1"/>
    <col min="7" max="7" width="20.28515625" bestFit="1" customWidth="1"/>
  </cols>
  <sheetData>
    <row r="1" spans="1:5" ht="119.25" customHeight="1" x14ac:dyDescent="0.25"/>
    <row r="2" spans="1:5" ht="45" customHeight="1" x14ac:dyDescent="0.25">
      <c r="A2" s="38" t="s">
        <v>14</v>
      </c>
      <c r="B2" s="38"/>
      <c r="C2" s="38"/>
      <c r="D2" s="38"/>
    </row>
    <row r="4" spans="1:5" ht="21" x14ac:dyDescent="0.35">
      <c r="A4" s="2"/>
      <c r="B4" s="37" t="s">
        <v>4</v>
      </c>
      <c r="C4" s="37"/>
    </row>
    <row r="5" spans="1:5" x14ac:dyDescent="0.25">
      <c r="B5" s="3"/>
      <c r="C5" s="3"/>
    </row>
    <row r="6" spans="1:5" x14ac:dyDescent="0.25">
      <c r="B6" s="6" t="s">
        <v>12</v>
      </c>
      <c r="C6" s="25">
        <v>1</v>
      </c>
    </row>
    <row r="7" spans="1:5" x14ac:dyDescent="0.25">
      <c r="B7" s="5" t="s">
        <v>10</v>
      </c>
      <c r="C7" s="26">
        <v>1</v>
      </c>
    </row>
    <row r="8" spans="1:5" x14ac:dyDescent="0.25">
      <c r="A8" s="9"/>
      <c r="B8" s="7" t="s">
        <v>11</v>
      </c>
      <c r="C8" s="10"/>
    </row>
    <row r="9" spans="1:5" x14ac:dyDescent="0.25">
      <c r="A9" s="9"/>
      <c r="B9" s="11"/>
      <c r="C9" s="10"/>
    </row>
    <row r="10" spans="1:5" x14ac:dyDescent="0.25">
      <c r="A10" s="9"/>
      <c r="B10" s="14" t="s">
        <v>3</v>
      </c>
      <c r="C10" s="14">
        <f>(12-C7+1)</f>
        <v>12</v>
      </c>
    </row>
    <row r="11" spans="1:5" x14ac:dyDescent="0.25">
      <c r="A11" s="9"/>
      <c r="B11" s="12" t="s">
        <v>1</v>
      </c>
      <c r="C11" s="12">
        <f>IF(E11&gt;0,E11,0)</f>
        <v>1</v>
      </c>
      <c r="E11">
        <f>((C6-C7)+1)</f>
        <v>1</v>
      </c>
    </row>
    <row r="12" spans="1:5" x14ac:dyDescent="0.25">
      <c r="A12" s="9"/>
      <c r="B12" s="15" t="s">
        <v>8</v>
      </c>
      <c r="C12" s="15">
        <f>C10-C11</f>
        <v>11</v>
      </c>
      <c r="E12">
        <f>C10-C11</f>
        <v>11</v>
      </c>
    </row>
    <row r="13" spans="1:5" x14ac:dyDescent="0.25">
      <c r="A13" s="9"/>
      <c r="B13" s="10"/>
      <c r="C13" s="10"/>
    </row>
    <row r="14" spans="1:5" x14ac:dyDescent="0.25">
      <c r="A14" s="9"/>
      <c r="B14" s="10"/>
      <c r="C14" s="10"/>
    </row>
    <row r="15" spans="1:5" x14ac:dyDescent="0.25">
      <c r="A15" s="9"/>
      <c r="B15" s="14" t="s">
        <v>0</v>
      </c>
      <c r="C15" s="17">
        <v>523.6</v>
      </c>
    </row>
    <row r="16" spans="1:5" x14ac:dyDescent="0.25">
      <c r="A16" s="9"/>
      <c r="B16" s="20" t="s">
        <v>2</v>
      </c>
      <c r="C16" s="19">
        <f>C15/12</f>
        <v>43.633333333333333</v>
      </c>
    </row>
    <row r="17" spans="1:3" x14ac:dyDescent="0.25">
      <c r="A17" s="9"/>
      <c r="B17" s="18" t="s">
        <v>6</v>
      </c>
      <c r="C17" s="21">
        <f>C15/24</f>
        <v>21.816666666666666</v>
      </c>
    </row>
    <row r="18" spans="1:3" x14ac:dyDescent="0.25">
      <c r="A18" s="9"/>
      <c r="B18" s="22"/>
      <c r="C18" s="23"/>
    </row>
    <row r="19" spans="1:3" x14ac:dyDescent="0.25">
      <c r="A19" s="9"/>
      <c r="B19" s="10"/>
      <c r="C19" s="10"/>
    </row>
    <row r="20" spans="1:3" ht="23.25" x14ac:dyDescent="0.35">
      <c r="A20" s="9"/>
      <c r="B20" s="24" t="s">
        <v>9</v>
      </c>
      <c r="C20" s="29">
        <f>(C17*C11)+(C16*C12)</f>
        <v>501.7833333333333</v>
      </c>
    </row>
    <row r="22" spans="1:3" x14ac:dyDescent="0.25">
      <c r="A22" s="2"/>
      <c r="B22" s="2"/>
    </row>
    <row r="1048558" spans="2:2" x14ac:dyDescent="0.25">
      <c r="B1048558" s="34" t="s">
        <v>28</v>
      </c>
    </row>
    <row r="1048559" spans="2:2" x14ac:dyDescent="0.25">
      <c r="B1048559" s="34">
        <v>1</v>
      </c>
    </row>
    <row r="1048560" spans="2:2" x14ac:dyDescent="0.25">
      <c r="B1048560" s="34">
        <v>2</v>
      </c>
    </row>
    <row r="1048561" spans="2:2" x14ac:dyDescent="0.25">
      <c r="B1048561" s="34">
        <v>3</v>
      </c>
    </row>
    <row r="1048562" spans="2:2" x14ac:dyDescent="0.25">
      <c r="B1048562" s="34">
        <v>4</v>
      </c>
    </row>
    <row r="1048563" spans="2:2" x14ac:dyDescent="0.25">
      <c r="B1048563" s="34">
        <v>5</v>
      </c>
    </row>
    <row r="1048564" spans="2:2" x14ac:dyDescent="0.25">
      <c r="B1048564" s="34">
        <v>6</v>
      </c>
    </row>
    <row r="1048565" spans="2:2" x14ac:dyDescent="0.25">
      <c r="B1048565" s="34">
        <v>7</v>
      </c>
    </row>
    <row r="1048566" spans="2:2" x14ac:dyDescent="0.25">
      <c r="B1048566" s="34">
        <v>8</v>
      </c>
    </row>
    <row r="1048567" spans="2:2" x14ac:dyDescent="0.25">
      <c r="B1048567" s="34">
        <v>9</v>
      </c>
    </row>
    <row r="1048568" spans="2:2" x14ac:dyDescent="0.25">
      <c r="B1048568" s="34">
        <v>10</v>
      </c>
    </row>
    <row r="1048569" spans="2:2" x14ac:dyDescent="0.25">
      <c r="B1048569" s="34">
        <v>11</v>
      </c>
    </row>
    <row r="1048570" spans="2:2" x14ac:dyDescent="0.25">
      <c r="B1048570" s="34">
        <v>12</v>
      </c>
    </row>
  </sheetData>
  <sheetProtection password="C2E1" sheet="1" objects="1" scenarios="1" selectLockedCells="1"/>
  <mergeCells count="2">
    <mergeCell ref="B4:C4"/>
    <mergeCell ref="A2:D2"/>
  </mergeCells>
  <dataValidations count="2">
    <dataValidation type="list" errorStyle="warning" showInputMessage="1" showErrorMessage="1" error="O valor inserido não corresponde a um mês do ano." sqref="C7">
      <formula1>$B$1048559:$B$1048570</formula1>
    </dataValidation>
    <dataValidation type="list" errorStyle="warning" showInputMessage="1" showErrorMessage="1" error="O valor inserido não corresponde a um mês do ano." sqref="C6">
      <formula1>$B$1048559:$B$1048570</formula1>
    </dataValidation>
  </dataValidation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/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8" t="s">
        <v>25</v>
      </c>
      <c r="B2" s="38"/>
      <c r="C2" s="38"/>
      <c r="D2" s="38"/>
      <c r="E2" s="28"/>
    </row>
    <row r="4" spans="1:5" ht="21" x14ac:dyDescent="0.35">
      <c r="B4" s="37" t="s">
        <v>24</v>
      </c>
      <c r="C4" s="37"/>
      <c r="D4" s="2"/>
    </row>
    <row r="5" spans="1:5" x14ac:dyDescent="0.25">
      <c r="B5" s="3"/>
      <c r="C5" s="3"/>
    </row>
    <row r="6" spans="1:5" x14ac:dyDescent="0.25">
      <c r="B6" s="10"/>
      <c r="C6" s="10"/>
      <c r="D6" s="9"/>
    </row>
    <row r="7" spans="1:5" ht="23.25" x14ac:dyDescent="0.35">
      <c r="B7" s="24" t="s">
        <v>9</v>
      </c>
      <c r="C7" s="29">
        <v>523.6</v>
      </c>
      <c r="D7" s="9"/>
    </row>
    <row r="9" spans="1:5" x14ac:dyDescent="0.25">
      <c r="D9" s="2"/>
    </row>
  </sheetData>
  <sheetProtection password="C2E1" sheet="1" objects="1" scenarios="1" selectLockedCells="1"/>
  <mergeCells count="2">
    <mergeCell ref="A2:D2"/>
    <mergeCell ref="B4:C4"/>
  </mergeCell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65"/>
  <sheetViews>
    <sheetView showGridLines="0" workbookViewId="0">
      <selection activeCell="C6" sqref="C6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8" t="s">
        <v>35</v>
      </c>
      <c r="B2" s="38"/>
      <c r="C2" s="38"/>
      <c r="D2" s="38"/>
      <c r="E2" s="28"/>
    </row>
    <row r="4" spans="1:5" ht="21" x14ac:dyDescent="0.35">
      <c r="B4" s="37" t="s">
        <v>15</v>
      </c>
      <c r="C4" s="37"/>
      <c r="D4" s="2"/>
    </row>
    <row r="5" spans="1:5" x14ac:dyDescent="0.25">
      <c r="B5" s="3"/>
      <c r="C5" s="3"/>
    </row>
    <row r="6" spans="1:5" x14ac:dyDescent="0.25">
      <c r="B6" s="6" t="s">
        <v>5</v>
      </c>
      <c r="C6" s="27">
        <v>5</v>
      </c>
    </row>
    <row r="7" spans="1:5" x14ac:dyDescent="0.25">
      <c r="B7" s="7"/>
      <c r="C7" s="8"/>
      <c r="D7" s="9"/>
    </row>
    <row r="8" spans="1:5" x14ac:dyDescent="0.25">
      <c r="B8" s="11"/>
      <c r="C8" s="8"/>
      <c r="D8" s="9"/>
    </row>
    <row r="9" spans="1:5" x14ac:dyDescent="0.25">
      <c r="B9" s="12" t="s">
        <v>3</v>
      </c>
      <c r="C9" s="13">
        <v>12</v>
      </c>
      <c r="D9" s="9"/>
    </row>
    <row r="10" spans="1:5" x14ac:dyDescent="0.25">
      <c r="B10" s="15" t="s">
        <v>1</v>
      </c>
      <c r="C10" s="16">
        <f>C9-C11</f>
        <v>7</v>
      </c>
      <c r="D10" s="9"/>
    </row>
    <row r="11" spans="1:5" x14ac:dyDescent="0.25">
      <c r="B11" s="15" t="s">
        <v>8</v>
      </c>
      <c r="C11" s="16">
        <f>C6</f>
        <v>5</v>
      </c>
      <c r="D11" s="9"/>
    </row>
    <row r="12" spans="1:5" x14ac:dyDescent="0.25">
      <c r="B12" s="10"/>
      <c r="C12" s="10"/>
      <c r="D12" s="9"/>
    </row>
    <row r="13" spans="1:5" x14ac:dyDescent="0.25">
      <c r="B13" s="10"/>
      <c r="C13" s="10"/>
      <c r="D13" s="9"/>
    </row>
    <row r="14" spans="1:5" x14ac:dyDescent="0.25">
      <c r="B14" s="12" t="s">
        <v>0</v>
      </c>
      <c r="C14" s="17">
        <v>523.6</v>
      </c>
      <c r="D14" s="9"/>
    </row>
    <row r="15" spans="1:5" x14ac:dyDescent="0.25">
      <c r="B15" s="18" t="s">
        <v>2</v>
      </c>
      <c r="C15" s="19">
        <f>C14/12</f>
        <v>43.633333333333333</v>
      </c>
      <c r="D15" s="9"/>
    </row>
    <row r="16" spans="1:5" x14ac:dyDescent="0.25">
      <c r="B16" s="20" t="s">
        <v>6</v>
      </c>
      <c r="C16" s="21">
        <f>C14/24</f>
        <v>21.816666666666666</v>
      </c>
      <c r="D16" s="9"/>
    </row>
    <row r="17" spans="2:4" x14ac:dyDescent="0.25">
      <c r="B17" s="22"/>
      <c r="C17" s="23"/>
      <c r="D17" s="9"/>
    </row>
    <row r="18" spans="2:4" x14ac:dyDescent="0.25">
      <c r="B18" s="10"/>
      <c r="C18" s="10"/>
      <c r="D18" s="9"/>
    </row>
    <row r="19" spans="2:4" ht="23.25" x14ac:dyDescent="0.35">
      <c r="B19" s="24" t="s">
        <v>9</v>
      </c>
      <c r="C19" s="29">
        <f>(C16*C10)+(C15*C11)</f>
        <v>370.88333333333333</v>
      </c>
      <c r="D19" s="9"/>
    </row>
    <row r="21" spans="2:4" x14ac:dyDescent="0.25">
      <c r="D21" s="2"/>
    </row>
    <row r="1048553" spans="2:2" x14ac:dyDescent="0.25">
      <c r="B1048553" t="s">
        <v>28</v>
      </c>
    </row>
    <row r="1048554" spans="2:2" x14ac:dyDescent="0.25">
      <c r="B1048554">
        <v>1</v>
      </c>
    </row>
    <row r="1048555" spans="2:2" x14ac:dyDescent="0.25">
      <c r="B1048555">
        <v>2</v>
      </c>
    </row>
    <row r="1048556" spans="2:2" x14ac:dyDescent="0.25">
      <c r="B1048556">
        <v>3</v>
      </c>
    </row>
    <row r="1048557" spans="2:2" x14ac:dyDescent="0.25">
      <c r="B1048557">
        <v>4</v>
      </c>
    </row>
    <row r="1048558" spans="2:2" x14ac:dyDescent="0.25">
      <c r="B1048558">
        <v>5</v>
      </c>
    </row>
    <row r="1048559" spans="2:2" x14ac:dyDescent="0.25">
      <c r="B1048559">
        <v>6</v>
      </c>
    </row>
    <row r="1048560" spans="2:2" x14ac:dyDescent="0.25">
      <c r="B1048560">
        <v>7</v>
      </c>
    </row>
    <row r="1048561" spans="2:2" x14ac:dyDescent="0.25">
      <c r="B1048561">
        <v>8</v>
      </c>
    </row>
    <row r="1048562" spans="2:2" x14ac:dyDescent="0.25">
      <c r="B1048562">
        <v>9</v>
      </c>
    </row>
    <row r="1048563" spans="2:2" x14ac:dyDescent="0.25">
      <c r="B1048563">
        <v>10</v>
      </c>
    </row>
    <row r="1048564" spans="2:2" x14ac:dyDescent="0.25">
      <c r="B1048564">
        <v>11</v>
      </c>
    </row>
    <row r="1048565" spans="2:2" x14ac:dyDescent="0.25">
      <c r="B1048565">
        <v>12</v>
      </c>
    </row>
  </sheetData>
  <sheetProtection password="C2E1" sheet="1" objects="1" scenarios="1" selectLockedCells="1"/>
  <mergeCells count="2">
    <mergeCell ref="A2:D2"/>
    <mergeCell ref="B4:C4"/>
  </mergeCells>
  <dataValidations count="1">
    <dataValidation type="list" errorStyle="warning" showInputMessage="1" showErrorMessage="1" error="O valor inserido não corresponde a um mês do ano." sqref="C6">
      <formula1>$B$1048554:$B$1048565</formula1>
    </dataValidation>
  </dataValidation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F15" sqref="F15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8" t="s">
        <v>27</v>
      </c>
      <c r="B2" s="38"/>
      <c r="C2" s="38"/>
      <c r="D2" s="38"/>
      <c r="E2" s="28"/>
    </row>
    <row r="4" spans="1:5" ht="21" x14ac:dyDescent="0.35">
      <c r="B4" s="37" t="s">
        <v>26</v>
      </c>
      <c r="C4" s="37"/>
      <c r="D4" s="2"/>
    </row>
    <row r="5" spans="1:5" x14ac:dyDescent="0.25">
      <c r="B5" s="3"/>
      <c r="C5" s="3"/>
    </row>
    <row r="6" spans="1:5" x14ac:dyDescent="0.25">
      <c r="B6" s="10"/>
      <c r="C6" s="10"/>
      <c r="D6" s="9"/>
    </row>
    <row r="7" spans="1:5" ht="23.25" x14ac:dyDescent="0.35">
      <c r="B7" s="24" t="s">
        <v>9</v>
      </c>
      <c r="C7" s="29">
        <v>261.8</v>
      </c>
      <c r="D7" s="9"/>
    </row>
    <row r="9" spans="1:5" x14ac:dyDescent="0.25">
      <c r="D9" s="2"/>
    </row>
  </sheetData>
  <sheetProtection password="C2E1" sheet="1" objects="1" scenarios="1" selectLockedCells="1"/>
  <mergeCells count="2">
    <mergeCell ref="A2:D2"/>
    <mergeCell ref="B4:C4"/>
  </mergeCell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1"/>
  <sheetViews>
    <sheetView showGridLines="0" workbookViewId="0">
      <selection activeCell="C6" sqref="C6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8" t="s">
        <v>36</v>
      </c>
      <c r="B2" s="38"/>
      <c r="C2" s="38"/>
      <c r="D2" s="38"/>
      <c r="E2" s="28"/>
    </row>
    <row r="4" spans="1:5" ht="21" x14ac:dyDescent="0.35">
      <c r="B4" s="37" t="s">
        <v>16</v>
      </c>
      <c r="C4" s="37"/>
      <c r="D4" s="2"/>
    </row>
    <row r="5" spans="1:5" x14ac:dyDescent="0.25">
      <c r="B5" s="3"/>
      <c r="C5" s="3"/>
    </row>
    <row r="6" spans="1:5" x14ac:dyDescent="0.25">
      <c r="B6" s="6" t="s">
        <v>17</v>
      </c>
      <c r="C6" s="27">
        <v>2</v>
      </c>
    </row>
    <row r="7" spans="1:5" x14ac:dyDescent="0.25">
      <c r="B7" s="7"/>
      <c r="C7" s="8"/>
      <c r="D7" s="9"/>
    </row>
    <row r="8" spans="1:5" x14ac:dyDescent="0.25">
      <c r="B8" s="11"/>
      <c r="C8" s="8"/>
      <c r="D8" s="9"/>
    </row>
    <row r="9" spans="1:5" x14ac:dyDescent="0.25">
      <c r="B9" s="12" t="s">
        <v>3</v>
      </c>
      <c r="C9" s="13">
        <f>C6</f>
        <v>2</v>
      </c>
      <c r="D9" s="9"/>
    </row>
    <row r="10" spans="1:5" x14ac:dyDescent="0.25">
      <c r="B10" s="15" t="s">
        <v>1</v>
      </c>
      <c r="C10" s="16">
        <f>C9</f>
        <v>2</v>
      </c>
      <c r="D10" s="9"/>
    </row>
    <row r="11" spans="1:5" x14ac:dyDescent="0.25">
      <c r="B11" s="10"/>
      <c r="C11" s="10"/>
      <c r="D11" s="9"/>
    </row>
    <row r="12" spans="1:5" x14ac:dyDescent="0.25">
      <c r="B12" s="10"/>
      <c r="C12" s="10"/>
      <c r="D12" s="9"/>
    </row>
    <row r="13" spans="1:5" x14ac:dyDescent="0.25">
      <c r="B13" s="12" t="s">
        <v>0</v>
      </c>
      <c r="C13" s="17">
        <v>523.6</v>
      </c>
      <c r="D13" s="9"/>
    </row>
    <row r="14" spans="1:5" x14ac:dyDescent="0.25">
      <c r="B14" s="18" t="s">
        <v>2</v>
      </c>
      <c r="C14" s="19">
        <f>C13/12</f>
        <v>43.633333333333333</v>
      </c>
      <c r="D14" s="9"/>
    </row>
    <row r="15" spans="1:5" x14ac:dyDescent="0.25">
      <c r="B15" s="20" t="s">
        <v>6</v>
      </c>
      <c r="C15" s="21">
        <f>C13/24</f>
        <v>21.816666666666666</v>
      </c>
      <c r="D15" s="9"/>
    </row>
    <row r="16" spans="1:5" x14ac:dyDescent="0.25">
      <c r="B16" s="22"/>
      <c r="C16" s="23"/>
      <c r="D16" s="9"/>
    </row>
    <row r="17" spans="2:4" x14ac:dyDescent="0.25">
      <c r="B17" s="10"/>
      <c r="C17" s="10"/>
      <c r="D17" s="9"/>
    </row>
    <row r="18" spans="2:4" ht="23.25" x14ac:dyDescent="0.35">
      <c r="B18" s="24" t="s">
        <v>9</v>
      </c>
      <c r="C18" s="29">
        <f>C15*C10</f>
        <v>43.633333333333333</v>
      </c>
      <c r="D18" s="9"/>
    </row>
    <row r="20" spans="2:4" x14ac:dyDescent="0.25">
      <c r="D20" s="2"/>
    </row>
    <row r="21" spans="2:4" ht="75" customHeight="1" x14ac:dyDescent="0.25">
      <c r="B21" s="39" t="s">
        <v>18</v>
      </c>
      <c r="C21" s="39"/>
    </row>
    <row r="1048559" spans="2:2" x14ac:dyDescent="0.25">
      <c r="B1048559" t="s">
        <v>28</v>
      </c>
    </row>
    <row r="1048560" spans="2:2" x14ac:dyDescent="0.25">
      <c r="B1048560">
        <v>1</v>
      </c>
    </row>
    <row r="1048561" spans="2:2" x14ac:dyDescent="0.25">
      <c r="B1048561">
        <v>2</v>
      </c>
    </row>
    <row r="1048562" spans="2:2" x14ac:dyDescent="0.25">
      <c r="B1048562">
        <v>3</v>
      </c>
    </row>
    <row r="1048563" spans="2:2" x14ac:dyDescent="0.25">
      <c r="B1048563">
        <v>4</v>
      </c>
    </row>
    <row r="1048564" spans="2:2" x14ac:dyDescent="0.25">
      <c r="B1048564">
        <v>5</v>
      </c>
    </row>
    <row r="1048565" spans="2:2" x14ac:dyDescent="0.25">
      <c r="B1048565">
        <v>6</v>
      </c>
    </row>
    <row r="1048566" spans="2:2" x14ac:dyDescent="0.25">
      <c r="B1048566">
        <v>7</v>
      </c>
    </row>
    <row r="1048567" spans="2:2" x14ac:dyDescent="0.25">
      <c r="B1048567">
        <v>8</v>
      </c>
    </row>
    <row r="1048568" spans="2:2" x14ac:dyDescent="0.25">
      <c r="B1048568">
        <v>9</v>
      </c>
    </row>
    <row r="1048569" spans="2:2" x14ac:dyDescent="0.25">
      <c r="B1048569">
        <v>10</v>
      </c>
    </row>
    <row r="1048570" spans="2:2" x14ac:dyDescent="0.25">
      <c r="B1048570">
        <v>11</v>
      </c>
    </row>
    <row r="1048571" spans="2:2" x14ac:dyDescent="0.25">
      <c r="B1048571">
        <v>12</v>
      </c>
    </row>
  </sheetData>
  <sheetProtection password="C2E1" sheet="1" objects="1" scenarios="1" selectLockedCells="1"/>
  <mergeCells count="3">
    <mergeCell ref="A2:D2"/>
    <mergeCell ref="B4:C4"/>
    <mergeCell ref="B21:C21"/>
  </mergeCells>
  <dataValidations count="1">
    <dataValidation type="list" errorStyle="warning" showInputMessage="1" showErrorMessage="1" error="O valor inserido não corresponde a um mês do ano." sqref="C6">
      <formula1>$B$1048560:$B$1048571</formula1>
    </dataValidation>
  </dataValidation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H16" sqref="H16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8" t="s">
        <v>37</v>
      </c>
      <c r="B2" s="38"/>
      <c r="C2" s="38"/>
      <c r="D2" s="38"/>
      <c r="E2" s="28"/>
    </row>
    <row r="4" spans="1:5" ht="21" x14ac:dyDescent="0.35">
      <c r="B4" s="37" t="s">
        <v>32</v>
      </c>
      <c r="C4" s="37"/>
      <c r="D4" s="2"/>
    </row>
    <row r="5" spans="1:5" x14ac:dyDescent="0.25">
      <c r="B5" s="3"/>
      <c r="C5" s="3"/>
    </row>
    <row r="6" spans="1:5" x14ac:dyDescent="0.25">
      <c r="B6" s="10"/>
      <c r="C6" s="10"/>
      <c r="D6" s="9"/>
    </row>
    <row r="7" spans="1:5" ht="23.25" customHeight="1" x14ac:dyDescent="0.35">
      <c r="B7" s="40" t="s">
        <v>33</v>
      </c>
      <c r="C7" s="40"/>
      <c r="D7" s="9"/>
    </row>
    <row r="9" spans="1:5" x14ac:dyDescent="0.25">
      <c r="D9" s="2"/>
    </row>
  </sheetData>
  <sheetProtection password="C2E1" sheet="1" objects="1" scenarios="1" selectLockedCells="1"/>
  <mergeCells count="3">
    <mergeCell ref="A2:D2"/>
    <mergeCell ref="B4:C4"/>
    <mergeCell ref="B7:C7"/>
  </mergeCell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APRESENTAÇÃO</vt:lpstr>
      <vt:lpstr>FORMADO em 2016 ou 2017</vt:lpstr>
      <vt:lpstr>FORMADO em 2015</vt:lpstr>
      <vt:lpstr>FORMADO entre 1988 e 2014</vt:lpstr>
      <vt:lpstr>FORMADO em 1987</vt:lpstr>
      <vt:lpstr>FORMADO antes de 1987</vt:lpstr>
      <vt:lpstr>REGISTRADO em 1977</vt:lpstr>
      <vt:lpstr>REGISTRADO antes de 1977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Medeiros Lima</dc:creator>
  <cp:lastModifiedBy>Giselle Medeiros Lima</cp:lastModifiedBy>
  <dcterms:created xsi:type="dcterms:W3CDTF">2017-03-13T15:28:43Z</dcterms:created>
  <dcterms:modified xsi:type="dcterms:W3CDTF">2017-03-14T15:09:38Z</dcterms:modified>
</cp:coreProperties>
</file>